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26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<sst xmlns="http://schemas.openxmlformats.org/spreadsheetml/2006/main" count="669" uniqueCount="249">
  <si>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</si>
  <si>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</si>
  <si>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</si>
  <si>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</si>
  <si>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</si>
  <si>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</si>
  <si>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</si>
  <si>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</si>
  <si>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</si>
  <si>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</si>
  <si>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</si>
  <si>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</si>
  <si>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</si>
  <si>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</si>
  <si>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</si>
  <si>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</si>
  <si>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</si>
  <si>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</si>
  <si>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</si>
  <si>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</si>
  <si>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</si>
  <si>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</si>
  <si>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</si>
  <si>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</si>
  <si>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</si>
  <si>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</si>
  <si>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</si>
  <si>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</si>
  <si>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</si>
  <si>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</si>
  <si>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</si>
  <si>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</si>
  <si>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</si>
  <si>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</si>
  <si>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</si>
  <si>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</si>
  <si>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</si>
  <si>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</si>
  <si>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</si>
  <si>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</si>
  <si>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</si>
  <si>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</si>
  <si>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</si>
  <si>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</si>
  <si>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</si>
  <si>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</si>
  <si>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</si>
  <si>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</si>
  <si>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</si>
  <si>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</si>
  <si>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</si>
  <si>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</si>
  <si>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</si>
  <si>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</si>
  <si>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</si>
  <si>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</si>
  <si>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</si>
  <si>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</si>
  <si>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</si>
  <si>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</si>
  <si>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</si>
  <si>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</si>
  <si>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</si>
  <si>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</si>
  <si>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</si>
  <si>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</si>
  <si>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</si>
  <si>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</si>
  <si>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</si>
  <si>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</si>
  <si>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</si>
  <si>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</si>
  <si>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</si>
  <si>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</si>
  <si>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</si>
  <si>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</si>
  <si>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</si>
  <si>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</si>
  <si>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</si>
  <si>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</si>
  <si>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</si>
  <si>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</si>
  <si>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</si>
  <si>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</si>
  <si>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</si>
  <si>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</si>
  <si>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</si>
  <si>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</si>
  <si>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</si>
  <si>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</si>
  <si>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</si>
  <si>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</si>
  <si>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</si>
  <si>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</si>
  <si>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</si>
  <si>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</si>
  <si>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</si>
  <si>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</si>
  <si>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</si>
  <si>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</si>
  <si>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</si>
  <si>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</si>
  <si>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</si>
  <si>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</si>
  <si>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</si>
  <si>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</si>
  <si>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</si>
  <si>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</si>
  <si>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</si>
  <si>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</si>
  <si>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</si>
  <si>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</si>
  <si>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</si>
  <si>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</si>
  <si>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</si>
  <si>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</si>
  <si>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</si>
  <si>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</si>
  <si>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</si>
  <si>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</si>
  <si>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</si>
  <si>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</si>
  <si>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</si>
  <si>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</si>
  <si>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</si>
  <si>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</si>
  <si>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</si>
  <si>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</si>
  <si>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</si>
  <si>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</si>
  <si>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</si>
  <si>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</si>
  <si>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</si>
  <si>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</si>
  <si>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</si>
  <si>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</si>
  <si>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</si>
  <si>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</si>
  <si>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</si>
  <si>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</si>
  <si>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</si>
  <si>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</si>
  <si>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</si>
  <si>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</si>
  <si>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</si>
  <si>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</si>
  <si>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</si>
  <si>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</si>
  <si>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</si>
  <si>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</si>
  <si>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</si>
  <si>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</si>
  <si>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</si>
  <si>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</si>
  <si>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</si>
  <si>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</si>
  <si>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</si>
  <si>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</si>
  <si>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</si>
  <si>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</si>
  <si>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</si>
  <si>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</si>
  <si>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</si>
  <si>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</si>
  <si>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</si>
  <si>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</si>
  <si>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</si>
  <si>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</si>
  <si>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</si>
  <si>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</si>
  <si>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</si>
  <si>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</si>
  <si>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</si>
  <si>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</si>
  <si>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</si>
  <si>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</si>
  <si>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</si>
  <si>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</si>
  <si>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</si>
  <si>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</si>
  <si>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</si>
  <si>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</si>
  <si>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</si>
  <si>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</si>
  <si>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</si>
  <si>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</si>
  <si>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</si>
  <si>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</si>
  <si>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</si>
  <si>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</si>
  <si>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</si>
  <si>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</si>
  <si>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</si>
  <si>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</si>
  <si>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</si>
  <si>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</si>
  <si>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</si>
  <si>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</si>
  <si>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</si>
  <si>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</si>
  <si>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</si>
  <si>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</si>
  <si>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</si>
  <si>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</si>
  <si>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</si>
  <si>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</si>
  <si>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</si>
  <si>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</si>
  <si>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</si>
  <si>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</si>
  <si>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</si>
  <si>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</si>
  <si>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</si>
  <si>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</si>
  <si>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</si>
  <si>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</si>
  <si>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</si>
  <si>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</si>
  <si>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</si>
  <si>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</si>
  <si>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</si>
  <si>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</si>
  <si>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</si>
  <si>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</si>
  <si>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</si>
  <si>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</si>
  <si>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</si>
  <si>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</si>
  <si>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</si>
  <si>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</si>
  <si>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</si>
  <si>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</si>
  <si>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</si>
  <si>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</si>
  <si>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</si>
  <si>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</si>
  <si>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</si>
  <si>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</si>
  <si>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"Комплексный центр социального обслуживания населения" Сонковского района</t>
  </si>
  <si>
    <r>
      <rPr>
        <b/>
        <sz val="11"/>
        <rFont val="Times New Roman"/>
        <family val="1"/>
      </rPr>
      <t>Государственная услуга 10</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</si>
  <si>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Государственная услуга 11</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</si>
  <si>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Государственная услуга 13</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</si>
  <si>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</si>
  <si>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15</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</si>
  <si>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</si>
  <si>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</si>
  <si>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</si>
  <si>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______________ Ильина С.А. 
 " 15 "  октября  2020 г.</t>
  </si>
  <si>
    <t>Министр социальной защиты населения Тверской области
_______________            В.И.Новикова
 "  21 "  октября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</si>
</sst>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B1">
      <selection activeCell="H39" sqref="H3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248</v>
      </c>
      <c r="G2" s="3"/>
    </row>
    <row r="3" spans="2:7" ht="45">
      <c r="B3" s="22" t="s">
        <v>238</v>
      </c>
      <c r="C3" s="19"/>
      <c r="F3" s="70"/>
      <c r="G3" s="3"/>
    </row>
    <row r="4" spans="2:7" ht="45">
      <c r="B4" s="22" t="s">
        <v>247</v>
      </c>
      <c r="C4" s="19"/>
      <c r="F4" s="70"/>
      <c r="G4" s="3"/>
    </row>
    <row r="5" spans="1:7" ht="15.75">
      <c r="A5" s="75" t="s">
        <v>5</v>
      </c>
      <c r="B5" s="75"/>
      <c r="C5" s="75"/>
      <c r="D5" s="75"/>
      <c r="E5" s="75"/>
      <c r="F5" s="75"/>
      <c r="G5" s="75"/>
    </row>
    <row r="6" spans="1:7" ht="15">
      <c r="A6" s="71" t="s">
        <v>46</v>
      </c>
      <c r="B6" s="71"/>
      <c r="C6" s="71"/>
      <c r="D6" s="71"/>
      <c r="E6" s="71"/>
      <c r="F6" s="71"/>
      <c r="G6" s="71"/>
    </row>
    <row r="7" spans="1:7" ht="15">
      <c r="A7" s="76" t="str">
        <f>B3</f>
        <v>"Комплексный центр социального обслуживания населения" Сонковского района</v>
      </c>
      <c r="B7" s="77"/>
      <c r="C7" s="77"/>
      <c r="D7" s="77"/>
      <c r="E7" s="77"/>
      <c r="F7" s="77"/>
      <c r="G7" s="77"/>
    </row>
    <row r="8" spans="1:7" ht="15">
      <c r="A8" s="72" t="s">
        <v>3</v>
      </c>
      <c r="B8" s="72"/>
      <c r="C8" s="72"/>
      <c r="D8" s="72"/>
      <c r="E8" s="72"/>
      <c r="F8" s="72"/>
      <c r="G8" s="72"/>
    </row>
    <row r="9" spans="1:7" ht="15">
      <c r="A9" s="72"/>
      <c r="B9" s="72"/>
      <c r="C9" s="72"/>
      <c r="D9" s="72"/>
      <c r="E9" s="72"/>
      <c r="F9" s="72"/>
      <c r="G9" s="72"/>
    </row>
    <row r="10" spans="1:9" s="4" customFormat="1" ht="20.25">
      <c r="A10" s="73" t="s">
        <v>246</v>
      </c>
      <c r="B10" s="73"/>
      <c r="C10" s="73"/>
      <c r="D10" s="73"/>
      <c r="E10" s="73"/>
      <c r="F10" s="73"/>
      <c r="G10" s="73"/>
      <c r="I10" s="16"/>
    </row>
    <row r="11" spans="1:7" ht="15">
      <c r="A11" s="73"/>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9"/>
      <c r="C15" s="89"/>
      <c r="D15" s="89"/>
      <c r="E15" s="89"/>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14825600</v>
      </c>
      <c r="C18" s="39">
        <v>3583515.84</v>
      </c>
      <c r="D18" s="39">
        <v>9730.94</v>
      </c>
      <c r="E18" s="39">
        <v>15198043.46</v>
      </c>
      <c r="F18" s="39">
        <f>E18/(B18+C18+D18)</f>
        <v>0.8251354518298458</v>
      </c>
      <c r="G18" s="8"/>
      <c r="H18" s="9"/>
    </row>
    <row r="19" spans="1:7" s="35" customFormat="1" ht="15">
      <c r="A19" s="34"/>
      <c r="B19" s="74"/>
      <c r="C19" s="74"/>
      <c r="D19" s="74"/>
      <c r="E19" s="74"/>
      <c r="F19" s="74"/>
      <c r="G19" s="74"/>
    </row>
    <row r="20" spans="1:7" ht="15">
      <c r="A20" s="72" t="s">
        <v>7</v>
      </c>
      <c r="B20" s="72"/>
      <c r="C20" s="72"/>
      <c r="D20" s="72"/>
      <c r="E20" s="72"/>
      <c r="F20" s="72"/>
      <c r="G20" s="72"/>
    </row>
    <row r="21" spans="1:7" ht="15">
      <c r="A21" s="72" t="s">
        <v>8</v>
      </c>
      <c r="B21" s="72"/>
      <c r="C21" s="72"/>
      <c r="D21" s="72"/>
      <c r="E21" s="72"/>
      <c r="F21" s="72"/>
      <c r="G21" s="72"/>
    </row>
    <row r="22" spans="6:11" ht="14.25" customHeight="1">
      <c r="F22" s="50"/>
      <c r="G22" s="49"/>
      <c r="H22" s="49"/>
      <c r="I22" s="49"/>
      <c r="J22" s="49"/>
      <c r="K22" s="49"/>
    </row>
    <row r="23" spans="1:12" ht="114.75" customHeight="1">
      <c r="A23" s="80" t="s">
        <v>0</v>
      </c>
      <c r="B23" s="84" t="s">
        <v>157</v>
      </c>
      <c r="C23" s="80" t="s">
        <v>1</v>
      </c>
      <c r="D23" s="80" t="s">
        <v>9</v>
      </c>
      <c r="E23" s="80" t="s">
        <v>10</v>
      </c>
      <c r="F23" s="81" t="s">
        <v>11</v>
      </c>
      <c r="G23" s="81" t="s">
        <v>12</v>
      </c>
      <c r="H23" s="85" t="s">
        <v>48</v>
      </c>
      <c r="I23" s="81" t="s">
        <v>13</v>
      </c>
      <c r="J23" s="80" t="s">
        <v>47</v>
      </c>
      <c r="K23" s="81" t="s">
        <v>30</v>
      </c>
      <c r="L23" s="80" t="s">
        <v>14</v>
      </c>
    </row>
    <row r="24" spans="1:12" ht="97.5" customHeight="1">
      <c r="A24" s="80"/>
      <c r="B24" s="80"/>
      <c r="C24" s="80"/>
      <c r="D24" s="80"/>
      <c r="E24" s="80"/>
      <c r="F24" s="81"/>
      <c r="G24" s="81"/>
      <c r="H24" s="86"/>
      <c r="I24" s="81"/>
      <c r="J24" s="80"/>
      <c r="K24" s="81"/>
      <c r="L24" s="80"/>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236</v>
      </c>
      <c r="C26" s="11" t="s">
        <v>237</v>
      </c>
      <c r="D26" s="26" t="s">
        <v>60</v>
      </c>
      <c r="E26" s="26" t="s">
        <v>59</v>
      </c>
      <c r="F26" s="10">
        <v>33</v>
      </c>
      <c r="G26" s="10">
        <v>31</v>
      </c>
      <c r="H26" s="10">
        <f>ROUND(G26/F26,2)</f>
        <v>0.94</v>
      </c>
      <c r="I26" s="40">
        <v>4436268.21</v>
      </c>
      <c r="J26" s="25">
        <f aca="true" t="shared" si="0" ref="J26:J49">I26/SUM($I$26:$I$49)</f>
        <v>0.25716347430829206</v>
      </c>
      <c r="K26" s="78">
        <f>SUM(H26*J26,H27*J27,H28*J28,H29*J29,H30*J30,H31*J31,H32*J32,H33*J33,H34*J34,H35*J35,H36*J36,H37*J37,H38*J38,H39*J39,H40*J40,H41*J41,H42*J42,H43*J43,H44*J44,H45*J45,H46*J46,H47*J47,H48*J48,H49*J49)</f>
        <v>0.932095643629962</v>
      </c>
      <c r="L26" s="41"/>
    </row>
    <row r="27" spans="1:12" s="4" customFormat="1" ht="120" customHeight="1">
      <c r="A27" s="1">
        <v>8</v>
      </c>
      <c r="B27" s="48" t="s">
        <v>61</v>
      </c>
      <c r="C27" s="11" t="s">
        <v>173</v>
      </c>
      <c r="D27" s="26" t="s">
        <v>60</v>
      </c>
      <c r="E27" s="26" t="s">
        <v>59</v>
      </c>
      <c r="F27" s="10">
        <v>70</v>
      </c>
      <c r="G27" s="10">
        <v>77</v>
      </c>
      <c r="H27" s="10">
        <f aca="true" t="shared" si="1" ref="H27:H49">ROUND(G27/F27,2)</f>
        <v>1.1</v>
      </c>
      <c r="I27" s="40">
        <v>1828239.7</v>
      </c>
      <c r="J27" s="25">
        <f t="shared" si="0"/>
        <v>0.10598017316909465</v>
      </c>
      <c r="K27" s="79"/>
      <c r="L27" s="41"/>
    </row>
    <row r="28" spans="1:12" s="4" customFormat="1" ht="120" customHeight="1">
      <c r="A28" s="1">
        <v>9</v>
      </c>
      <c r="B28" s="48" t="s">
        <v>62</v>
      </c>
      <c r="C28" s="11" t="s">
        <v>174</v>
      </c>
      <c r="D28" s="26" t="s">
        <v>60</v>
      </c>
      <c r="E28" s="26" t="s">
        <v>59</v>
      </c>
      <c r="F28" s="10">
        <v>70</v>
      </c>
      <c r="G28" s="10">
        <v>77</v>
      </c>
      <c r="H28" s="10">
        <f t="shared" si="1"/>
        <v>1.1</v>
      </c>
      <c r="I28" s="40">
        <v>2006185.3</v>
      </c>
      <c r="J28" s="25">
        <f t="shared" si="0"/>
        <v>0.11629539906790784</v>
      </c>
      <c r="K28" s="79"/>
      <c r="L28" s="41"/>
    </row>
    <row r="29" spans="1:12" s="4" customFormat="1" ht="120" customHeight="1">
      <c r="A29" s="1">
        <v>10</v>
      </c>
      <c r="B29" s="48" t="s">
        <v>156</v>
      </c>
      <c r="C29" s="11" t="s">
        <v>175</v>
      </c>
      <c r="D29" s="26" t="s">
        <v>60</v>
      </c>
      <c r="E29" s="26" t="s">
        <v>59</v>
      </c>
      <c r="F29" s="10">
        <v>70</v>
      </c>
      <c r="G29" s="10">
        <v>77</v>
      </c>
      <c r="H29" s="10">
        <f t="shared" si="1"/>
        <v>1.1</v>
      </c>
      <c r="I29" s="40">
        <v>2006185.3</v>
      </c>
      <c r="J29" s="25">
        <f t="shared" si="0"/>
        <v>0.11629539906790784</v>
      </c>
      <c r="K29" s="79"/>
      <c r="L29" s="41"/>
    </row>
    <row r="30" spans="1:12" s="4" customFormat="1" ht="120" customHeight="1">
      <c r="A30" s="1">
        <v>11</v>
      </c>
      <c r="B30" s="48" t="s">
        <v>159</v>
      </c>
      <c r="C30" s="11" t="s">
        <v>176</v>
      </c>
      <c r="D30" s="26" t="s">
        <v>60</v>
      </c>
      <c r="E30" s="26" t="s">
        <v>59</v>
      </c>
      <c r="F30" s="10">
        <v>0</v>
      </c>
      <c r="G30" s="10">
        <v>0</v>
      </c>
      <c r="H30" s="10">
        <v>0</v>
      </c>
      <c r="I30" s="40">
        <v>0</v>
      </c>
      <c r="J30" s="25">
        <f t="shared" si="0"/>
        <v>0</v>
      </c>
      <c r="K30" s="79"/>
      <c r="L30" s="41"/>
    </row>
    <row r="31" spans="1:12" s="4" customFormat="1" ht="120" customHeight="1">
      <c r="A31" s="1">
        <v>12</v>
      </c>
      <c r="B31" s="48" t="s">
        <v>155</v>
      </c>
      <c r="C31" s="11" t="s">
        <v>177</v>
      </c>
      <c r="D31" s="26" t="s">
        <v>60</v>
      </c>
      <c r="E31" s="26" t="s">
        <v>59</v>
      </c>
      <c r="F31" s="10">
        <v>70</v>
      </c>
      <c r="G31" s="10">
        <v>77</v>
      </c>
      <c r="H31" s="10">
        <f t="shared" si="1"/>
        <v>1.1</v>
      </c>
      <c r="I31" s="40">
        <v>2006185.3</v>
      </c>
      <c r="J31" s="25">
        <f t="shared" si="0"/>
        <v>0.11629539906790784</v>
      </c>
      <c r="K31" s="79"/>
      <c r="L31" s="41"/>
    </row>
    <row r="32" spans="1:12" s="4" customFormat="1" ht="174.75" customHeight="1">
      <c r="A32" s="1">
        <v>13</v>
      </c>
      <c r="B32" s="48" t="s">
        <v>160</v>
      </c>
      <c r="C32" s="11" t="s">
        <v>178</v>
      </c>
      <c r="D32" s="26" t="s">
        <v>60</v>
      </c>
      <c r="E32" s="26" t="s">
        <v>59</v>
      </c>
      <c r="F32" s="10">
        <v>0</v>
      </c>
      <c r="G32" s="10">
        <v>0</v>
      </c>
      <c r="H32" s="10">
        <v>0</v>
      </c>
      <c r="I32" s="40">
        <v>0</v>
      </c>
      <c r="J32" s="25">
        <f t="shared" si="0"/>
        <v>0</v>
      </c>
      <c r="K32" s="79"/>
      <c r="L32" s="41"/>
    </row>
    <row r="33" spans="1:12" s="4" customFormat="1" ht="132.75" customHeight="1">
      <c r="A33" s="1">
        <v>14</v>
      </c>
      <c r="B33" s="48" t="s">
        <v>65</v>
      </c>
      <c r="C33" s="11" t="s">
        <v>179</v>
      </c>
      <c r="D33" s="26" t="s">
        <v>60</v>
      </c>
      <c r="E33" s="26" t="s">
        <v>59</v>
      </c>
      <c r="F33" s="10">
        <v>1810</v>
      </c>
      <c r="G33" s="10">
        <v>969</v>
      </c>
      <c r="H33" s="10">
        <f>ROUND(G33/F33,2)</f>
        <v>0.54</v>
      </c>
      <c r="I33" s="40">
        <v>1026704.4</v>
      </c>
      <c r="J33" s="25">
        <f t="shared" si="0"/>
        <v>0.05951643545727151</v>
      </c>
      <c r="K33" s="79"/>
      <c r="L33" s="41"/>
    </row>
    <row r="34" spans="1:12" s="16" customFormat="1" ht="120" customHeight="1">
      <c r="A34" s="7">
        <v>15</v>
      </c>
      <c r="B34" s="48" t="s">
        <v>63</v>
      </c>
      <c r="C34" s="56" t="s">
        <v>180</v>
      </c>
      <c r="D34" s="57" t="s">
        <v>64</v>
      </c>
      <c r="E34" s="57" t="s">
        <v>59</v>
      </c>
      <c r="F34" s="58">
        <v>20</v>
      </c>
      <c r="G34" s="58">
        <v>17</v>
      </c>
      <c r="H34" s="10">
        <f t="shared" si="1"/>
        <v>0.85</v>
      </c>
      <c r="I34" s="59">
        <v>11344.8</v>
      </c>
      <c r="J34" s="60">
        <f t="shared" si="0"/>
        <v>0.0006576401707985802</v>
      </c>
      <c r="K34" s="79"/>
      <c r="L34" s="58"/>
    </row>
    <row r="35" spans="1:12" s="16" customFormat="1" ht="120" customHeight="1">
      <c r="A35" s="7">
        <v>16</v>
      </c>
      <c r="B35" s="48" t="s">
        <v>78</v>
      </c>
      <c r="C35" s="56" t="s">
        <v>181</v>
      </c>
      <c r="D35" s="57" t="s">
        <v>79</v>
      </c>
      <c r="E35" s="57" t="s">
        <v>59</v>
      </c>
      <c r="F35" s="58">
        <v>0</v>
      </c>
      <c r="G35" s="58">
        <v>0</v>
      </c>
      <c r="H35" s="10">
        <v>0</v>
      </c>
      <c r="I35" s="59">
        <v>0</v>
      </c>
      <c r="J35" s="60">
        <f t="shared" si="0"/>
        <v>0</v>
      </c>
      <c r="K35" s="79"/>
      <c r="L35" s="58"/>
    </row>
    <row r="36" spans="1:12" s="4" customFormat="1" ht="120" customHeight="1">
      <c r="A36" s="1">
        <v>17</v>
      </c>
      <c r="B36" s="48" t="s">
        <v>76</v>
      </c>
      <c r="C36" s="11" t="s">
        <v>182</v>
      </c>
      <c r="D36" s="11" t="s">
        <v>77</v>
      </c>
      <c r="E36" s="26" t="s">
        <v>59</v>
      </c>
      <c r="F36" s="10">
        <v>35</v>
      </c>
      <c r="G36" s="10">
        <v>32</v>
      </c>
      <c r="H36" s="10">
        <f t="shared" si="1"/>
        <v>0.91</v>
      </c>
      <c r="I36" s="40">
        <v>19853.4</v>
      </c>
      <c r="J36" s="25">
        <f t="shared" si="0"/>
        <v>0.0011508702988975155</v>
      </c>
      <c r="K36" s="79"/>
      <c r="L36" s="41"/>
    </row>
    <row r="37" spans="1:12" s="4" customFormat="1" ht="120" customHeight="1">
      <c r="A37" s="1">
        <v>18</v>
      </c>
      <c r="B37" s="48" t="s">
        <v>74</v>
      </c>
      <c r="C37" s="11" t="s">
        <v>183</v>
      </c>
      <c r="D37" s="26" t="s">
        <v>75</v>
      </c>
      <c r="E37" s="26" t="s">
        <v>59</v>
      </c>
      <c r="F37" s="10">
        <v>8</v>
      </c>
      <c r="G37" s="10">
        <v>8</v>
      </c>
      <c r="H37" s="10">
        <f t="shared" si="1"/>
        <v>1</v>
      </c>
      <c r="I37" s="40">
        <v>4537.92</v>
      </c>
      <c r="J37" s="25">
        <f t="shared" si="0"/>
        <v>0.0002630560683194321</v>
      </c>
      <c r="K37" s="79"/>
      <c r="L37" s="41"/>
    </row>
    <row r="38" spans="1:12" s="4" customFormat="1" ht="120" customHeight="1">
      <c r="A38" s="1">
        <v>19</v>
      </c>
      <c r="B38" s="48" t="s">
        <v>72</v>
      </c>
      <c r="C38" s="11" t="s">
        <v>161</v>
      </c>
      <c r="D38" s="26" t="s">
        <v>73</v>
      </c>
      <c r="E38" s="26" t="s">
        <v>59</v>
      </c>
      <c r="F38" s="10">
        <v>510</v>
      </c>
      <c r="G38" s="10">
        <v>510</v>
      </c>
      <c r="H38" s="10">
        <f t="shared" si="1"/>
        <v>1</v>
      </c>
      <c r="I38" s="40">
        <v>289292.4</v>
      </c>
      <c r="J38" s="25">
        <f t="shared" si="0"/>
        <v>0.016769824355363797</v>
      </c>
      <c r="K38" s="79"/>
      <c r="L38" s="41"/>
    </row>
    <row r="39" spans="1:12" s="4" customFormat="1" ht="120" customHeight="1">
      <c r="A39" s="1">
        <v>20</v>
      </c>
      <c r="B39" s="48" t="s">
        <v>70</v>
      </c>
      <c r="C39" s="11" t="s">
        <v>184</v>
      </c>
      <c r="D39" s="26" t="s">
        <v>71</v>
      </c>
      <c r="E39" s="26" t="s">
        <v>59</v>
      </c>
      <c r="F39" s="10">
        <v>40</v>
      </c>
      <c r="G39" s="10">
        <v>38</v>
      </c>
      <c r="H39" s="10">
        <f t="shared" si="1"/>
        <v>0.95</v>
      </c>
      <c r="I39" s="40">
        <v>22689.6</v>
      </c>
      <c r="J39" s="25">
        <f t="shared" si="0"/>
        <v>0.0013152803415971603</v>
      </c>
      <c r="K39" s="79"/>
      <c r="L39" s="41"/>
    </row>
    <row r="40" spans="1:12" s="4" customFormat="1" ht="120" customHeight="1">
      <c r="A40" s="1">
        <v>21</v>
      </c>
      <c r="B40" s="48" t="s">
        <v>68</v>
      </c>
      <c r="C40" s="11" t="s">
        <v>185</v>
      </c>
      <c r="D40" s="26" t="s">
        <v>69</v>
      </c>
      <c r="E40" s="26" t="s">
        <v>59</v>
      </c>
      <c r="F40" s="10">
        <v>0</v>
      </c>
      <c r="G40" s="10">
        <v>0</v>
      </c>
      <c r="H40" s="10">
        <v>0</v>
      </c>
      <c r="I40" s="40">
        <v>0</v>
      </c>
      <c r="J40" s="25">
        <f t="shared" si="0"/>
        <v>0</v>
      </c>
      <c r="K40" s="79"/>
      <c r="L40" s="41"/>
    </row>
    <row r="41" spans="1:12" s="4" customFormat="1" ht="120" customHeight="1">
      <c r="A41" s="1">
        <v>22</v>
      </c>
      <c r="B41" s="48" t="s">
        <v>66</v>
      </c>
      <c r="C41" s="11" t="s">
        <v>162</v>
      </c>
      <c r="D41" s="26" t="s">
        <v>67</v>
      </c>
      <c r="E41" s="26" t="s">
        <v>59</v>
      </c>
      <c r="F41" s="10">
        <v>0</v>
      </c>
      <c r="G41" s="10">
        <v>0</v>
      </c>
      <c r="H41" s="10">
        <v>0</v>
      </c>
      <c r="I41" s="40">
        <v>0</v>
      </c>
      <c r="J41" s="25">
        <f t="shared" si="0"/>
        <v>0</v>
      </c>
      <c r="K41" s="79"/>
      <c r="L41" s="41"/>
    </row>
    <row r="42" spans="1:12" s="4" customFormat="1" ht="120" customHeight="1">
      <c r="A42" s="1">
        <v>23</v>
      </c>
      <c r="B42" s="48" t="s">
        <v>80</v>
      </c>
      <c r="C42" s="11" t="s">
        <v>163</v>
      </c>
      <c r="D42" s="26" t="s">
        <v>60</v>
      </c>
      <c r="E42" s="26" t="s">
        <v>59</v>
      </c>
      <c r="F42" s="10">
        <v>24</v>
      </c>
      <c r="G42" s="10">
        <v>13</v>
      </c>
      <c r="H42" s="10">
        <f t="shared" si="1"/>
        <v>0.54</v>
      </c>
      <c r="I42" s="40">
        <v>731739.36</v>
      </c>
      <c r="J42" s="25">
        <f t="shared" si="0"/>
        <v>0.042417777104086785</v>
      </c>
      <c r="K42" s="79"/>
      <c r="L42" s="41"/>
    </row>
    <row r="43" spans="1:12" s="4" customFormat="1" ht="120" customHeight="1">
      <c r="A43" s="1">
        <v>24</v>
      </c>
      <c r="B43" s="48" t="s">
        <v>81</v>
      </c>
      <c r="C43" s="11" t="s">
        <v>164</v>
      </c>
      <c r="D43" s="26" t="s">
        <v>60</v>
      </c>
      <c r="E43" s="26" t="s">
        <v>59</v>
      </c>
      <c r="F43" s="10">
        <v>24</v>
      </c>
      <c r="G43" s="10">
        <v>13</v>
      </c>
      <c r="H43" s="10">
        <f t="shared" si="1"/>
        <v>0.54</v>
      </c>
      <c r="I43" s="40">
        <v>687834.96</v>
      </c>
      <c r="J43" s="25">
        <f t="shared" si="0"/>
        <v>0.039872708251854114</v>
      </c>
      <c r="K43" s="79"/>
      <c r="L43" s="41"/>
    </row>
    <row r="44" spans="1:12" s="4" customFormat="1" ht="120" customHeight="1">
      <c r="A44" s="1">
        <v>25</v>
      </c>
      <c r="B44" s="48" t="s">
        <v>166</v>
      </c>
      <c r="C44" s="11" t="s">
        <v>186</v>
      </c>
      <c r="D44" s="26" t="s">
        <v>60</v>
      </c>
      <c r="E44" s="26" t="s">
        <v>59</v>
      </c>
      <c r="F44" s="10">
        <v>24</v>
      </c>
      <c r="G44" s="10">
        <v>13</v>
      </c>
      <c r="H44" s="10">
        <f t="shared" si="1"/>
        <v>0.54</v>
      </c>
      <c r="I44" s="40">
        <v>687834.96</v>
      </c>
      <c r="J44" s="25">
        <f t="shared" si="0"/>
        <v>0.039872708251854114</v>
      </c>
      <c r="K44" s="79"/>
      <c r="L44" s="41"/>
    </row>
    <row r="45" spans="1:12" s="4" customFormat="1" ht="120" customHeight="1">
      <c r="A45" s="1">
        <v>26</v>
      </c>
      <c r="B45" s="48" t="s">
        <v>165</v>
      </c>
      <c r="C45" s="11" t="s">
        <v>187</v>
      </c>
      <c r="D45" s="26" t="s">
        <v>60</v>
      </c>
      <c r="E45" s="26" t="s">
        <v>59</v>
      </c>
      <c r="F45" s="10">
        <v>0</v>
      </c>
      <c r="G45" s="10">
        <v>0</v>
      </c>
      <c r="H45" s="10">
        <v>0</v>
      </c>
      <c r="I45" s="40">
        <v>0</v>
      </c>
      <c r="J45" s="25">
        <f t="shared" si="0"/>
        <v>0</v>
      </c>
      <c r="K45" s="79"/>
      <c r="L45" s="41"/>
    </row>
    <row r="46" spans="1:12" s="4" customFormat="1" ht="120" customHeight="1">
      <c r="A46" s="1">
        <v>27</v>
      </c>
      <c r="B46" s="48" t="s">
        <v>82</v>
      </c>
      <c r="C46" s="11" t="s">
        <v>188</v>
      </c>
      <c r="D46" s="26" t="s">
        <v>60</v>
      </c>
      <c r="E46" s="26" t="s">
        <v>59</v>
      </c>
      <c r="F46" s="10">
        <v>24</v>
      </c>
      <c r="G46" s="10">
        <v>13</v>
      </c>
      <c r="H46" s="10">
        <f t="shared" si="1"/>
        <v>0.54</v>
      </c>
      <c r="I46" s="40">
        <v>687834.96</v>
      </c>
      <c r="J46" s="25">
        <f t="shared" si="0"/>
        <v>0.039872708251854114</v>
      </c>
      <c r="K46" s="79"/>
      <c r="L46" s="41"/>
    </row>
    <row r="47" spans="1:12" s="4" customFormat="1" ht="166.5" customHeight="1">
      <c r="A47" s="1">
        <v>28</v>
      </c>
      <c r="B47" s="48" t="s">
        <v>167</v>
      </c>
      <c r="C47" s="11" t="s">
        <v>189</v>
      </c>
      <c r="D47" s="26" t="s">
        <v>60</v>
      </c>
      <c r="E47" s="26" t="s">
        <v>59</v>
      </c>
      <c r="F47" s="10">
        <v>0</v>
      </c>
      <c r="G47" s="10">
        <v>0</v>
      </c>
      <c r="H47" s="10">
        <v>0</v>
      </c>
      <c r="I47" s="40">
        <v>0</v>
      </c>
      <c r="J47" s="25">
        <f t="shared" si="0"/>
        <v>0</v>
      </c>
      <c r="K47" s="79"/>
      <c r="L47" s="41"/>
    </row>
    <row r="48" spans="1:12" s="4" customFormat="1" ht="347.25" customHeight="1">
      <c r="A48" s="1">
        <v>29</v>
      </c>
      <c r="B48" s="69" t="s">
        <v>244</v>
      </c>
      <c r="C48" s="10" t="s">
        <v>170</v>
      </c>
      <c r="D48" s="26" t="s">
        <v>168</v>
      </c>
      <c r="E48" s="26" t="s">
        <v>169</v>
      </c>
      <c r="F48" s="10">
        <v>12</v>
      </c>
      <c r="G48" s="10">
        <v>12</v>
      </c>
      <c r="H48" s="10">
        <f t="shared" si="1"/>
        <v>1</v>
      </c>
      <c r="I48" s="40">
        <v>433973.4</v>
      </c>
      <c r="J48" s="25">
        <f t="shared" si="0"/>
        <v>0.025156753834183112</v>
      </c>
      <c r="K48" s="79"/>
      <c r="L48" s="41"/>
    </row>
    <row r="49" spans="1:12" s="4" customFormat="1" ht="409.5">
      <c r="A49" s="1">
        <v>30</v>
      </c>
      <c r="B49" s="69" t="s">
        <v>245</v>
      </c>
      <c r="C49" s="10" t="s">
        <v>171</v>
      </c>
      <c r="D49" s="26" t="s">
        <v>168</v>
      </c>
      <c r="E49" s="26" t="s">
        <v>169</v>
      </c>
      <c r="F49" s="10">
        <v>5</v>
      </c>
      <c r="G49" s="10">
        <v>6</v>
      </c>
      <c r="H49" s="10">
        <f t="shared" si="1"/>
        <v>1.2</v>
      </c>
      <c r="I49" s="40">
        <v>364067.05</v>
      </c>
      <c r="J49" s="25">
        <f t="shared" si="0"/>
        <v>0.021104392932809326</v>
      </c>
      <c r="K49" s="79"/>
      <c r="L49" s="41"/>
    </row>
    <row r="50" spans="1:12" s="16" customFormat="1" ht="18.75">
      <c r="A50" s="7"/>
      <c r="B50" s="12"/>
      <c r="C50" s="12"/>
      <c r="D50" s="27"/>
      <c r="E50" s="13"/>
      <c r="F50" s="24">
        <f>SUM(F26:F49)</f>
        <v>2849</v>
      </c>
      <c r="G50" s="24">
        <f>SUM(G26:G49)</f>
        <v>1983</v>
      </c>
      <c r="H50" s="24">
        <f>SUM(H26:H49)</f>
        <v>14.949999999999996</v>
      </c>
      <c r="I50" s="24">
        <f>SUM(I26:I49)</f>
        <v>17250771.020000003</v>
      </c>
      <c r="J50" s="24">
        <f>SUM(J26:J49)</f>
        <v>0.9999999999999997</v>
      </c>
      <c r="K50" s="14"/>
      <c r="L50" s="15"/>
    </row>
    <row r="51" ht="15">
      <c r="J51" s="55"/>
    </row>
    <row r="52" spans="1:9" ht="15">
      <c r="A52" s="72" t="s">
        <v>15</v>
      </c>
      <c r="B52" s="72"/>
      <c r="C52" s="72"/>
      <c r="D52" s="72"/>
      <c r="E52" s="72"/>
      <c r="F52" s="72"/>
      <c r="G52" s="72"/>
      <c r="I52" s="55"/>
    </row>
    <row r="53" spans="1:7" ht="15">
      <c r="A53" s="72" t="s">
        <v>16</v>
      </c>
      <c r="B53" s="72"/>
      <c r="C53" s="72"/>
      <c r="D53" s="72"/>
      <c r="E53" s="72"/>
      <c r="F53" s="72"/>
      <c r="G53" s="72"/>
    </row>
    <row r="55" spans="2:4" ht="75">
      <c r="B55" s="1" t="s">
        <v>29</v>
      </c>
      <c r="C55" s="1" t="s">
        <v>17</v>
      </c>
      <c r="D55" s="1" t="s">
        <v>42</v>
      </c>
    </row>
    <row r="56" spans="2:4" ht="15">
      <c r="B56" s="1">
        <v>1</v>
      </c>
      <c r="C56" s="1">
        <v>2</v>
      </c>
      <c r="D56" s="1">
        <v>3</v>
      </c>
    </row>
    <row r="57" spans="2:4" ht="18.75">
      <c r="B57" s="17">
        <f>K26</f>
        <v>0.932095643629962</v>
      </c>
      <c r="C57" s="17">
        <f>F18</f>
        <v>0.8251354518298458</v>
      </c>
      <c r="D57" s="23">
        <f>ROUND(B57/C57,2)</f>
        <v>1.13</v>
      </c>
    </row>
    <row r="59" spans="1:7" ht="15">
      <c r="A59" s="72" t="s">
        <v>18</v>
      </c>
      <c r="B59" s="72"/>
      <c r="C59" s="72"/>
      <c r="D59" s="72"/>
      <c r="E59" s="72"/>
      <c r="F59" s="72"/>
      <c r="G59" s="72"/>
    </row>
    <row r="60" spans="1:7" ht="15">
      <c r="A60" s="72" t="s">
        <v>19</v>
      </c>
      <c r="B60" s="72"/>
      <c r="C60" s="72"/>
      <c r="D60" s="72"/>
      <c r="E60" s="72"/>
      <c r="F60" s="72"/>
      <c r="G60" s="72"/>
    </row>
    <row r="62" spans="1:9" ht="90">
      <c r="A62" s="80" t="s">
        <v>0</v>
      </c>
      <c r="B62" s="80" t="s">
        <v>20</v>
      </c>
      <c r="C62" s="80" t="s">
        <v>1</v>
      </c>
      <c r="D62" s="80" t="s">
        <v>21</v>
      </c>
      <c r="E62" s="80" t="s">
        <v>22</v>
      </c>
      <c r="F62" s="80" t="s">
        <v>23</v>
      </c>
      <c r="G62" s="80" t="s">
        <v>24</v>
      </c>
      <c r="H62" s="1" t="s">
        <v>25</v>
      </c>
      <c r="I62" s="80" t="s">
        <v>27</v>
      </c>
    </row>
    <row r="63" spans="1:9" ht="26.25" customHeight="1">
      <c r="A63" s="80"/>
      <c r="B63" s="80"/>
      <c r="C63" s="80"/>
      <c r="D63" s="80"/>
      <c r="E63" s="80"/>
      <c r="F63" s="80"/>
      <c r="G63" s="80"/>
      <c r="H63" s="1" t="s">
        <v>26</v>
      </c>
      <c r="I63" s="80"/>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0.94</v>
      </c>
      <c r="G66" s="36" t="s">
        <v>58</v>
      </c>
      <c r="H66" s="33">
        <f>F66/E66</f>
        <v>0.94</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87" t="s">
        <v>83</v>
      </c>
      <c r="B70" s="92" t="s">
        <v>87</v>
      </c>
      <c r="C70" s="29"/>
      <c r="D70" s="94" t="s">
        <v>43</v>
      </c>
      <c r="E70" s="90">
        <v>1</v>
      </c>
      <c r="F70" s="31">
        <v>1</v>
      </c>
      <c r="G70" s="36" t="s">
        <v>58</v>
      </c>
      <c r="H70" s="82">
        <f>F70/E70</f>
        <v>1</v>
      </c>
      <c r="I70" s="2"/>
    </row>
    <row r="71" spans="1:9" ht="254.25" customHeight="1">
      <c r="A71" s="88"/>
      <c r="B71" s="93"/>
      <c r="C71" s="29"/>
      <c r="D71" s="95"/>
      <c r="E71" s="91"/>
      <c r="F71" s="31"/>
      <c r="G71" s="37"/>
      <c r="H71" s="83"/>
      <c r="I71" s="2"/>
    </row>
    <row r="72" spans="1:9" ht="62.25" customHeight="1">
      <c r="A72" s="44" t="s">
        <v>172</v>
      </c>
      <c r="B72" s="38" t="s">
        <v>190</v>
      </c>
      <c r="C72" s="29"/>
      <c r="D72" s="29" t="s">
        <v>43</v>
      </c>
      <c r="E72" s="30">
        <v>0</v>
      </c>
      <c r="F72" s="31">
        <v>0.01</v>
      </c>
      <c r="G72" s="36" t="s">
        <v>58</v>
      </c>
      <c r="H72" s="33" t="e">
        <f>F72/E72</f>
        <v>#DIV/0!</v>
      </c>
      <c r="I72" s="2"/>
    </row>
    <row r="73" spans="1:9" ht="90">
      <c r="A73" s="1">
        <v>2</v>
      </c>
      <c r="B73" s="38"/>
      <c r="C73" s="11" t="s">
        <v>173</v>
      </c>
      <c r="D73" s="29"/>
      <c r="E73" s="30"/>
      <c r="F73" s="31"/>
      <c r="G73" s="37"/>
      <c r="H73" s="43"/>
      <c r="I73" s="2"/>
    </row>
    <row r="74" spans="1:9" ht="63.75">
      <c r="A74" s="32" t="s">
        <v>33</v>
      </c>
      <c r="B74" s="38" t="s">
        <v>57</v>
      </c>
      <c r="C74" s="29"/>
      <c r="D74" s="29" t="s">
        <v>43</v>
      </c>
      <c r="E74" s="30">
        <v>1</v>
      </c>
      <c r="F74" s="31">
        <v>1.1</v>
      </c>
      <c r="G74" s="36" t="s">
        <v>58</v>
      </c>
      <c r="H74" s="33">
        <f>F74/E74</f>
        <v>1.1</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174</v>
      </c>
      <c r="D79" s="29"/>
      <c r="E79" s="30"/>
      <c r="F79" s="31"/>
      <c r="G79" s="37"/>
      <c r="H79" s="43"/>
      <c r="I79" s="2"/>
    </row>
    <row r="80" spans="1:9" ht="63.75">
      <c r="A80" s="32" t="s">
        <v>35</v>
      </c>
      <c r="B80" s="38" t="s">
        <v>57</v>
      </c>
      <c r="C80" s="29"/>
      <c r="D80" s="29" t="s">
        <v>43</v>
      </c>
      <c r="E80" s="30">
        <v>1</v>
      </c>
      <c r="F80" s="31">
        <v>1.1</v>
      </c>
      <c r="G80" s="36" t="s">
        <v>58</v>
      </c>
      <c r="H80" s="33">
        <f>F80/E80</f>
        <v>1.1</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c r="G83" s="36" t="s">
        <v>58</v>
      </c>
      <c r="H83" s="33">
        <f>F83/E83</f>
        <v>0</v>
      </c>
      <c r="I83" s="2"/>
    </row>
    <row r="84" spans="1:9" ht="15" customHeight="1">
      <c r="A84" s="65" t="s">
        <v>56</v>
      </c>
      <c r="B84" s="62" t="s">
        <v>87</v>
      </c>
      <c r="C84" s="29"/>
      <c r="D84" s="61" t="s">
        <v>43</v>
      </c>
      <c r="E84" s="63">
        <v>1</v>
      </c>
      <c r="F84" s="31"/>
      <c r="G84" s="36" t="s">
        <v>58</v>
      </c>
      <c r="H84" s="64">
        <f>F84/E84</f>
        <v>0</v>
      </c>
      <c r="I84" s="2"/>
    </row>
    <row r="85" spans="1:9" ht="89.25">
      <c r="A85" s="1">
        <v>4</v>
      </c>
      <c r="B85" s="38"/>
      <c r="C85" s="11" t="s">
        <v>239</v>
      </c>
      <c r="D85" s="29"/>
      <c r="E85" s="30"/>
      <c r="F85" s="31"/>
      <c r="G85" s="37"/>
      <c r="H85" s="43"/>
      <c r="I85" s="2"/>
    </row>
    <row r="86" spans="1:9" ht="63.75">
      <c r="A86" s="32" t="s">
        <v>88</v>
      </c>
      <c r="B86" s="38" t="s">
        <v>57</v>
      </c>
      <c r="C86" s="29"/>
      <c r="D86" s="29" t="s">
        <v>43</v>
      </c>
      <c r="E86" s="30">
        <v>1</v>
      </c>
      <c r="F86" s="31">
        <v>1.1</v>
      </c>
      <c r="G86" s="36" t="s">
        <v>58</v>
      </c>
      <c r="H86" s="33">
        <f>F86/E86</f>
        <v>1.1</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240</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177</v>
      </c>
      <c r="D97" s="29"/>
      <c r="E97" s="30"/>
      <c r="F97" s="31"/>
      <c r="G97" s="37"/>
      <c r="H97" s="43"/>
      <c r="I97" s="2"/>
    </row>
    <row r="98" spans="1:9" ht="63.75">
      <c r="A98" s="32" t="s">
        <v>98</v>
      </c>
      <c r="B98" s="38" t="s">
        <v>57</v>
      </c>
      <c r="C98" s="29"/>
      <c r="D98" s="29" t="s">
        <v>43</v>
      </c>
      <c r="E98" s="30">
        <v>1</v>
      </c>
      <c r="F98" s="31">
        <v>1.1</v>
      </c>
      <c r="G98" s="36" t="s">
        <v>58</v>
      </c>
      <c r="H98" s="33">
        <f>F98/E98</f>
        <v>1.1</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241</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c r="G108" s="36" t="s">
        <v>58</v>
      </c>
      <c r="H108" s="64">
        <f>F108/E108</f>
        <v>0</v>
      </c>
      <c r="I108" s="2"/>
    </row>
    <row r="109" spans="1:9" ht="89.25">
      <c r="A109" s="28">
        <v>8</v>
      </c>
      <c r="B109" s="38"/>
      <c r="C109" s="11" t="s">
        <v>242</v>
      </c>
      <c r="D109" s="29"/>
      <c r="E109" s="30"/>
      <c r="F109" s="31"/>
      <c r="G109" s="37"/>
      <c r="H109" s="43"/>
      <c r="I109" s="2"/>
    </row>
    <row r="110" spans="1:9" ht="63.75">
      <c r="A110" s="32" t="s">
        <v>108</v>
      </c>
      <c r="B110" s="38" t="s">
        <v>57</v>
      </c>
      <c r="C110" s="29"/>
      <c r="D110" s="29" t="s">
        <v>43</v>
      </c>
      <c r="E110" s="30">
        <v>1</v>
      </c>
      <c r="F110" s="31">
        <v>0.54</v>
      </c>
      <c r="G110" s="36" t="s">
        <v>58</v>
      </c>
      <c r="H110" s="33">
        <f>F110/E110</f>
        <v>0.54</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243</v>
      </c>
      <c r="D115" s="29"/>
      <c r="E115" s="30"/>
      <c r="F115" s="31"/>
      <c r="G115" s="37"/>
      <c r="H115" s="43"/>
      <c r="I115" s="2"/>
    </row>
    <row r="116" spans="1:9" ht="63.75">
      <c r="A116" s="32" t="s">
        <v>113</v>
      </c>
      <c r="B116" s="38" t="s">
        <v>57</v>
      </c>
      <c r="C116" s="29"/>
      <c r="D116" s="29" t="s">
        <v>43</v>
      </c>
      <c r="E116" s="30">
        <v>0</v>
      </c>
      <c r="F116" s="31">
        <v>0.85</v>
      </c>
      <c r="G116" s="36" t="s">
        <v>58</v>
      </c>
      <c r="H116" s="33" t="e">
        <f>F116/E116</f>
        <v>#DIV/0!</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1</v>
      </c>
      <c r="G120" s="36" t="s">
        <v>58</v>
      </c>
      <c r="H120" s="64">
        <f>F120/E120</f>
        <v>1</v>
      </c>
      <c r="I120" s="2"/>
    </row>
    <row r="121" spans="1:9" ht="89.25">
      <c r="A121" s="28">
        <v>10</v>
      </c>
      <c r="B121" s="38"/>
      <c r="C121" s="11" t="s">
        <v>181</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c r="G123" s="36" t="s">
        <v>58</v>
      </c>
      <c r="H123" s="33">
        <f>F123/E123</f>
        <v>0</v>
      </c>
      <c r="I123" s="2"/>
    </row>
    <row r="124" spans="1:9" ht="38.25" customHeight="1">
      <c r="A124" s="28" t="s">
        <v>120</v>
      </c>
      <c r="B124" s="38" t="s">
        <v>85</v>
      </c>
      <c r="C124" s="29"/>
      <c r="D124" s="29" t="s">
        <v>43</v>
      </c>
      <c r="E124" s="30">
        <v>1</v>
      </c>
      <c r="F124" s="31"/>
      <c r="G124" s="36" t="s">
        <v>58</v>
      </c>
      <c r="H124" s="33">
        <f>F124/E124</f>
        <v>0</v>
      </c>
      <c r="I124" s="2"/>
    </row>
    <row r="125" spans="1:9" ht="114.75">
      <c r="A125" s="28" t="s">
        <v>121</v>
      </c>
      <c r="B125" s="38" t="s">
        <v>86</v>
      </c>
      <c r="C125" s="29"/>
      <c r="D125" s="29" t="s">
        <v>43</v>
      </c>
      <c r="E125" s="30">
        <v>1</v>
      </c>
      <c r="F125" s="31"/>
      <c r="G125" s="36" t="s">
        <v>58</v>
      </c>
      <c r="H125" s="33">
        <f>F125/E125</f>
        <v>0</v>
      </c>
      <c r="I125" s="2"/>
    </row>
    <row r="126" spans="1:9" ht="15" customHeight="1">
      <c r="A126" s="65" t="s">
        <v>122</v>
      </c>
      <c r="B126" s="62" t="s">
        <v>87</v>
      </c>
      <c r="C126" s="29"/>
      <c r="D126" s="61" t="s">
        <v>43</v>
      </c>
      <c r="E126" s="63">
        <v>1</v>
      </c>
      <c r="F126" s="31"/>
      <c r="G126" s="36" t="s">
        <v>58</v>
      </c>
      <c r="H126" s="64">
        <f>F126/E126</f>
        <v>0</v>
      </c>
      <c r="I126" s="2"/>
    </row>
    <row r="127" spans="1:9" ht="89.25">
      <c r="A127" s="28">
        <v>11</v>
      </c>
      <c r="B127" s="45"/>
      <c r="C127" s="11" t="s">
        <v>182</v>
      </c>
      <c r="D127" s="46"/>
      <c r="E127" s="42"/>
      <c r="F127" s="31"/>
      <c r="G127" s="37"/>
      <c r="H127" s="43"/>
      <c r="I127" s="2"/>
    </row>
    <row r="128" spans="1:9" ht="63.75">
      <c r="A128" s="32" t="s">
        <v>123</v>
      </c>
      <c r="B128" s="38" t="s">
        <v>57</v>
      </c>
      <c r="C128" s="29"/>
      <c r="D128" s="29" t="s">
        <v>43</v>
      </c>
      <c r="E128" s="30">
        <v>1</v>
      </c>
      <c r="F128" s="31">
        <v>0.91</v>
      </c>
      <c r="G128" s="36" t="s">
        <v>58</v>
      </c>
      <c r="H128" s="33">
        <f>F128/E128</f>
        <v>0.91</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183</v>
      </c>
      <c r="D133" s="29"/>
      <c r="E133" s="30"/>
      <c r="F133" s="31"/>
      <c r="G133" s="37"/>
      <c r="H133" s="43"/>
      <c r="I133" s="2"/>
    </row>
    <row r="134" spans="1:9" ht="63.75">
      <c r="A134" s="32" t="s">
        <v>128</v>
      </c>
      <c r="B134" s="38" t="s">
        <v>57</v>
      </c>
      <c r="C134" s="29"/>
      <c r="D134" s="29" t="s">
        <v>43</v>
      </c>
      <c r="E134" s="30">
        <v>1</v>
      </c>
      <c r="F134" s="31"/>
      <c r="G134" s="36" t="s">
        <v>58</v>
      </c>
      <c r="H134" s="33">
        <f>F134/E134</f>
        <v>0</v>
      </c>
      <c r="I134" s="37" t="s">
        <v>153</v>
      </c>
    </row>
    <row r="135" spans="1:9" ht="38.25">
      <c r="A135" s="28" t="s">
        <v>129</v>
      </c>
      <c r="B135" s="38" t="s">
        <v>84</v>
      </c>
      <c r="C135" s="29"/>
      <c r="D135" s="29" t="s">
        <v>43</v>
      </c>
      <c r="E135" s="30">
        <v>1</v>
      </c>
      <c r="F135" s="31"/>
      <c r="G135" s="36" t="s">
        <v>58</v>
      </c>
      <c r="H135" s="33">
        <f>F135/E135</f>
        <v>0</v>
      </c>
      <c r="I135" s="2"/>
    </row>
    <row r="136" spans="1:9" ht="38.25" customHeight="1">
      <c r="A136" s="28" t="s">
        <v>130</v>
      </c>
      <c r="B136" s="38" t="s">
        <v>85</v>
      </c>
      <c r="C136" s="29"/>
      <c r="D136" s="29" t="s">
        <v>43</v>
      </c>
      <c r="E136" s="30">
        <v>1</v>
      </c>
      <c r="F136" s="31"/>
      <c r="G136" s="36" t="s">
        <v>58</v>
      </c>
      <c r="H136" s="33">
        <f>F136/E136</f>
        <v>0</v>
      </c>
      <c r="I136" s="2"/>
    </row>
    <row r="137" spans="1:9" ht="114.75">
      <c r="A137" s="28" t="s">
        <v>131</v>
      </c>
      <c r="B137" s="38" t="s">
        <v>86</v>
      </c>
      <c r="C137" s="29"/>
      <c r="D137" s="29" t="s">
        <v>43</v>
      </c>
      <c r="E137" s="30">
        <v>1</v>
      </c>
      <c r="F137" s="31"/>
      <c r="G137" s="36" t="s">
        <v>58</v>
      </c>
      <c r="H137" s="33">
        <f>F137/E137</f>
        <v>0</v>
      </c>
      <c r="I137" s="2"/>
    </row>
    <row r="138" spans="1:9" ht="15" customHeight="1">
      <c r="A138" s="65" t="s">
        <v>132</v>
      </c>
      <c r="B138" s="62" t="s">
        <v>87</v>
      </c>
      <c r="C138" s="29"/>
      <c r="D138" s="61" t="s">
        <v>43</v>
      </c>
      <c r="E138" s="63">
        <v>1</v>
      </c>
      <c r="F138" s="31"/>
      <c r="G138" s="36" t="s">
        <v>58</v>
      </c>
      <c r="H138" s="64">
        <f>F138/E138</f>
        <v>0</v>
      </c>
      <c r="I138" s="2"/>
    </row>
    <row r="139" spans="1:9" ht="89.25">
      <c r="A139" s="28">
        <v>13</v>
      </c>
      <c r="B139" s="38"/>
      <c r="C139" s="11" t="s">
        <v>161</v>
      </c>
      <c r="D139" s="29"/>
      <c r="E139" s="30"/>
      <c r="F139" s="31"/>
      <c r="G139" s="37"/>
      <c r="H139" s="43"/>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184</v>
      </c>
      <c r="D145" s="29"/>
      <c r="E145" s="30"/>
      <c r="F145" s="31"/>
      <c r="G145" s="37"/>
      <c r="H145" s="43"/>
      <c r="I145" s="2"/>
    </row>
    <row r="146" spans="1:9" ht="63.75">
      <c r="A146" s="32" t="s">
        <v>138</v>
      </c>
      <c r="B146" s="38" t="s">
        <v>57</v>
      </c>
      <c r="C146" s="29"/>
      <c r="D146" s="29" t="s">
        <v>43</v>
      </c>
      <c r="E146" s="30">
        <v>1</v>
      </c>
      <c r="F146" s="31">
        <v>0.95</v>
      </c>
      <c r="G146" s="36" t="s">
        <v>58</v>
      </c>
      <c r="H146" s="33">
        <f>F146/E146</f>
        <v>0.95</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185</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s="28">
        <v>16</v>
      </c>
      <c r="B157" s="38"/>
      <c r="C157" s="11" t="s">
        <v>162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5" t="s">
        <v>152</v>
      </c>
      <c r="B162" s="62" t="s">
        <v>87</v>
      </c>
      <c r="C162" s="29"/>
      <c r="D162" s="61" t="s">
        <v>43</v>
      </c>
      <c r="E162" s="63">
        <v>1</v>
      </c>
      <c r="F162" s="31"/>
      <c r="G162" s="36" t="s">
        <v>58</v>
      </c>
      <c r="H162" s="64">
        <f>F162/E162</f>
        <v>0</v>
      </c>
      <c r="I162" s="2"/>
    </row>
    <row r="163" spans="1:9" ht="90">
      <c r="A163" s="67">
        <v>17</v>
      </c>
      <c r="B163" s="38"/>
      <c r="C163" s="11" t="s">
        <v>163</v>
      </c>
      <c r="D163" s="29"/>
      <c r="E163" s="30"/>
      <c r="F163" s="31"/>
      <c r="G163" s="37"/>
      <c r="H163" s="43"/>
      <c r="I163" s="2"/>
    </row>
    <row r="164" spans="1:9" ht="63.75">
      <c r="A164" s="32" t="s">
        <v>191</v>
      </c>
      <c r="B164" s="38" t="s">
        <v>57</v>
      </c>
      <c r="C164" s="29"/>
      <c r="D164" s="29" t="s">
        <v>43</v>
      </c>
      <c r="E164" s="30">
        <v>1</v>
      </c>
      <c r="F164" s="31">
        <v>0.54</v>
      </c>
      <c r="G164" s="36" t="s">
        <v>58</v>
      </c>
      <c r="H164" s="33">
        <f>F164/E164</f>
        <v>0.54</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164</v>
      </c>
      <c r="D169" s="29"/>
      <c r="E169" s="30"/>
      <c r="F169" s="31"/>
      <c r="G169" s="37"/>
      <c r="H169" s="43"/>
      <c r="I169" s="2"/>
    </row>
    <row r="170" spans="1:9" ht="63.75">
      <c r="A170" s="32" t="s">
        <v>196</v>
      </c>
      <c r="B170" s="38" t="s">
        <v>57</v>
      </c>
      <c r="C170" s="29"/>
      <c r="D170" s="29" t="s">
        <v>43</v>
      </c>
      <c r="E170" s="30">
        <v>1</v>
      </c>
      <c r="F170" s="31">
        <v>0.54</v>
      </c>
      <c r="G170" s="36" t="s">
        <v>58</v>
      </c>
      <c r="H170" s="33">
        <f>F170/E170</f>
        <v>0.54</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186</v>
      </c>
      <c r="D175" s="29"/>
      <c r="E175" s="30"/>
      <c r="F175" s="31">
        <v>0.54</v>
      </c>
      <c r="G175" s="37"/>
      <c r="H175" s="43"/>
      <c r="I175" s="2"/>
    </row>
    <row r="176" spans="1:9" ht="63.75">
      <c r="A176" s="68" t="s">
        <v>201</v>
      </c>
      <c r="B176" s="38" t="s">
        <v>57</v>
      </c>
      <c r="C176" s="29"/>
      <c r="D176" s="29" t="s">
        <v>43</v>
      </c>
      <c r="E176" s="30">
        <v>1</v>
      </c>
      <c r="F176" s="31">
        <v>1</v>
      </c>
      <c r="G176" s="36" t="s">
        <v>58</v>
      </c>
      <c r="H176" s="33">
        <f>F176/E176</f>
        <v>1</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187</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c r="G183" s="36" t="s">
        <v>58</v>
      </c>
      <c r="H183" s="33">
        <f>F183/E183</f>
        <v>0</v>
      </c>
      <c r="I183" s="2"/>
    </row>
    <row r="184" spans="1:9" ht="38.25" customHeight="1">
      <c r="A184" s="67" t="s">
        <v>208</v>
      </c>
      <c r="B184" s="38" t="s">
        <v>85</v>
      </c>
      <c r="C184" s="29"/>
      <c r="D184" s="29" t="s">
        <v>43</v>
      </c>
      <c r="E184" s="30">
        <v>1</v>
      </c>
      <c r="F184" s="31"/>
      <c r="G184" s="36" t="s">
        <v>58</v>
      </c>
      <c r="H184" s="33">
        <f>F184/E184</f>
        <v>0</v>
      </c>
      <c r="I184" s="2"/>
    </row>
    <row r="185" spans="1:9" ht="114.75">
      <c r="A185" s="28" t="s">
        <v>209</v>
      </c>
      <c r="B185" s="38" t="s">
        <v>86</v>
      </c>
      <c r="C185" s="29"/>
      <c r="D185" s="29" t="s">
        <v>43</v>
      </c>
      <c r="E185" s="30">
        <v>1</v>
      </c>
      <c r="F185" s="31"/>
      <c r="G185" s="36" t="s">
        <v>58</v>
      </c>
      <c r="H185" s="33">
        <f>F185/E185</f>
        <v>0</v>
      </c>
      <c r="I185" s="2"/>
    </row>
    <row r="186" spans="1:9" ht="15" customHeight="1">
      <c r="A186" s="65" t="s">
        <v>210</v>
      </c>
      <c r="B186" s="62" t="s">
        <v>87</v>
      </c>
      <c r="C186" s="29"/>
      <c r="D186" s="61" t="s">
        <v>43</v>
      </c>
      <c r="E186" s="63">
        <v>1</v>
      </c>
      <c r="F186" s="31"/>
      <c r="G186" s="36" t="s">
        <v>58</v>
      </c>
      <c r="H186" s="64">
        <f>F186/E186</f>
        <v>0</v>
      </c>
      <c r="I186" s="2"/>
    </row>
    <row r="187" spans="1:9" ht="89.25">
      <c r="A187" s="67">
        <v>21</v>
      </c>
      <c r="B187" s="38"/>
      <c r="C187" s="11" t="s">
        <v>188</v>
      </c>
      <c r="D187" s="29"/>
      <c r="E187" s="30"/>
      <c r="F187" s="31"/>
      <c r="G187" s="37"/>
      <c r="H187" s="43"/>
      <c r="I187" s="2"/>
    </row>
    <row r="188" spans="1:9" ht="63.75">
      <c r="A188" s="68" t="s">
        <v>211</v>
      </c>
      <c r="B188" s="38" t="s">
        <v>57</v>
      </c>
      <c r="C188" s="29"/>
      <c r="D188" s="29" t="s">
        <v>43</v>
      </c>
      <c r="E188" s="30">
        <v>1</v>
      </c>
      <c r="F188" s="31">
        <v>0.54</v>
      </c>
      <c r="G188" s="36" t="s">
        <v>58</v>
      </c>
      <c r="H188" s="33">
        <f>F188/E188</f>
        <v>0.54</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189</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c r="G195" s="36" t="s">
        <v>58</v>
      </c>
      <c r="H195" s="33">
        <f>F195/E195</f>
        <v>0</v>
      </c>
      <c r="I195" s="2"/>
    </row>
    <row r="196" spans="1:9" ht="38.25" customHeight="1">
      <c r="A196" s="67" t="s">
        <v>218</v>
      </c>
      <c r="B196" s="38" t="s">
        <v>85</v>
      </c>
      <c r="C196" s="29"/>
      <c r="D196" s="29" t="s">
        <v>43</v>
      </c>
      <c r="E196" s="30">
        <v>1</v>
      </c>
      <c r="F196" s="31"/>
      <c r="G196" s="36" t="s">
        <v>58</v>
      </c>
      <c r="H196" s="33">
        <f>F196/E196</f>
        <v>0</v>
      </c>
      <c r="I196" s="2"/>
    </row>
    <row r="197" spans="1:9" ht="114.75">
      <c r="A197" s="28" t="s">
        <v>219</v>
      </c>
      <c r="B197" s="38" t="s">
        <v>86</v>
      </c>
      <c r="C197" s="29"/>
      <c r="D197" s="29" t="s">
        <v>43</v>
      </c>
      <c r="E197" s="30">
        <v>1</v>
      </c>
      <c r="F197" s="31"/>
      <c r="G197" s="36" t="s">
        <v>58</v>
      </c>
      <c r="H197" s="33">
        <f>F197/E197</f>
        <v>0</v>
      </c>
      <c r="I197" s="2"/>
    </row>
    <row r="198" spans="1:9" ht="15" customHeight="1">
      <c r="A198" s="65" t="s">
        <v>220</v>
      </c>
      <c r="B198" s="62" t="s">
        <v>87</v>
      </c>
      <c r="C198" s="29"/>
      <c r="D198" s="61" t="s">
        <v>43</v>
      </c>
      <c r="E198" s="63">
        <v>1</v>
      </c>
      <c r="F198" s="31"/>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5</v>
      </c>
      <c r="G201" s="36" t="s">
        <v>58</v>
      </c>
      <c r="H201" s="43">
        <f>F201/E201</f>
        <v>1</v>
      </c>
      <c r="I201" s="2"/>
    </row>
    <row r="202" spans="1:9" ht="22.5">
      <c r="A202" s="67" t="s">
        <v>223</v>
      </c>
      <c r="B202" s="47" t="s">
        <v>233</v>
      </c>
      <c r="C202" s="52"/>
      <c r="D202" s="52" t="s">
        <v>234</v>
      </c>
      <c r="E202" s="53">
        <v>0</v>
      </c>
      <c r="F202" s="53">
        <v>0</v>
      </c>
      <c r="G202" s="36" t="s">
        <v>58</v>
      </c>
      <c r="H202" s="43"/>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1.1</v>
      </c>
      <c r="G205" s="36" t="s">
        <v>58</v>
      </c>
      <c r="H205" s="33">
        <f>F205/E205</f>
        <v>1.1</v>
      </c>
      <c r="I205" s="2"/>
    </row>
    <row r="206" spans="1:9" ht="22.5">
      <c r="A206" s="67" t="s">
        <v>226</v>
      </c>
      <c r="B206" s="47" t="s">
        <v>231</v>
      </c>
      <c r="C206" s="51"/>
      <c r="D206" s="51" t="s">
        <v>232</v>
      </c>
      <c r="E206" s="53">
        <v>5</v>
      </c>
      <c r="F206" s="54">
        <v>5</v>
      </c>
      <c r="G206" s="36" t="s">
        <v>58</v>
      </c>
      <c r="H206" s="43">
        <f>F206/E206</f>
        <v>1</v>
      </c>
      <c r="I206" s="2"/>
    </row>
    <row r="207" spans="1:9" ht="22.5">
      <c r="A207" s="67" t="s">
        <v>227</v>
      </c>
      <c r="B207" s="47" t="s">
        <v>233</v>
      </c>
      <c r="C207" s="52"/>
      <c r="D207" s="52" t="s">
        <v>234</v>
      </c>
      <c r="E207" s="53">
        <v>0</v>
      </c>
      <c r="F207" s="54">
        <v>0</v>
      </c>
      <c r="G207" s="36" t="s">
        <v>58</v>
      </c>
      <c r="H207" s="43">
        <v>1</v>
      </c>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2020-10-07T07:09:35Z</cp:lastPrinted>
  <dcterms:created xsi:type="dcterms:W3CDTF">2016-02-04T06:52:46Z</dcterms:created>
  <dcterms:modified xsi:type="dcterms:W3CDTF">2020-10-25T21:00:08Z</dcterms:modified>
  <cp:category/>
  <cp:version/>
  <cp:contentType/>
  <cp:contentStatus/>
</cp:coreProperties>
</file>